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47128111f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52e64697e4ce4867"/>
    <x:sheet xmlns:r="http://schemas.openxmlformats.org/officeDocument/2006/relationships" name="Keep or Sell" sheetId="2" r:id="R31cf47563ba743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"/>
    <x:numFmt numFmtId="201" formatCode="0.0%"/>
    <x:numFmt numFmtId="202" formatCode="0"/>
  </x:numFmts>
  <x:fonts count="11">
    <x:font>
      <x:sz val="11"/>
      <x:name val="Carlito"/>
    </x:font>
    <x:font>
      <x:sz val="10"/>
      <x:color rgb="FF1F2937"/>
      <x:name val="Aptos"/>
    </x:font>
    <x:font>
      <x:b/>
      <x:sz val="16"/>
      <x:color rgb="FFFFFFFF"/>
      <x:name val="Aptos"/>
    </x:font>
    <x:font>
      <x:i/>
      <x:sz val="10"/>
      <x:color rgb="FF17365D"/>
      <x:name val="Aptos"/>
    </x:font>
    <x:font>
      <x:b/>
      <x:sz val="11"/>
      <x:color rgb="FFFFFFFF"/>
      <x:name val="Aptos"/>
    </x:font>
    <x:font>
      <x:b/>
      <x:sz val="11"/>
      <x:color rgb="FF9C7A2E"/>
      <x:name val="Aptos"/>
    </x:font>
    <x:font>
      <x:b/>
      <x:i/>
      <x:sz val="10"/>
      <x:color rgb="FF17365D"/>
      <x:name val="Aptos"/>
    </x:font>
    <x:font>
      <x:b/>
      <x:sz val="10"/>
      <x:color rgb="FFFFFFFF"/>
      <x:name val="Aptos"/>
    </x:font>
    <x:font>
      <x:b/>
      <x:sz val="10"/>
      <x:color rgb="FF17365D"/>
      <x:name val="Aptos"/>
    </x:font>
    <x:font>
      <x:i/>
      <x:sz val="9"/>
      <x:color rgb="FF17365D"/>
      <x:name val="Aptos"/>
    </x:font>
    <x:font>
      <x:b/>
      <x:i/>
      <x:sz val="10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6F1E5"/>
      </x:patternFill>
    </x:fill>
    <x:fill>
      <x:patternFill patternType="solid">
        <x:fgColor rgb="FFC49A53"/>
      </x:patternFill>
    </x:fill>
    <x:fill>
      <x:patternFill patternType="solid">
        <x:fgColor rgb="FFF4F5F7"/>
      </x:patternFill>
    </x:fill>
    <x:fill>
      <x:patternFill patternType="solid">
        <x:fgColor rgb="FF204873"/>
      </x:patternFill>
    </x:fill>
    <x:fill>
      <x:patternFill patternType="solid">
        <x:fgColor rgb="FFDCEAF7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200" fontId="1" fillId="7" borderId="0" xfId="0" applyNumberFormat="1" applyFont="1" applyFill="1" applyBorder="1"/>
    <x:xf numFmtId="200" fontId="1" fillId="7" borderId="1" xfId="0" applyNumberFormat="1" applyFont="1" applyFill="1" applyBorder="1"/>
    <x:xf numFmtId="201" fontId="1" fillId="7" borderId="0" xfId="0" applyNumberFormat="1" applyFont="1" applyFill="1" applyBorder="1"/>
    <x:xf numFmtId="201" fontId="1" fillId="7" borderId="1" xfId="0" applyNumberFormat="1" applyFont="1" applyFill="1" applyBorder="1"/>
    <x:xf numFmtId="202" fontId="1" fillId="7" borderId="0" xfId="0" applyNumberFormat="1" applyFont="1" applyFill="1" applyBorder="1"/>
    <x:xf numFmtId="202" fontId="1" fillId="7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0" fontId="8" fillId="3" borderId="0" xfId="0" applyNumberFormat="1" applyFont="1" applyFill="1" applyBorder="1"/>
    <x:xf numFmtId="200" fontId="8" fillId="3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7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/>
    </x:xf>
    <x:xf numFmtId="0" fontId="7" fillId="4" borderId="2" xfId="0" applyNumberFormat="1" applyFont="1" applyFill="1" applyBorder="1"/>
    <x:xf numFmtId="0" fontId="7" fillId="4" borderId="3" xfId="0" applyNumberFormat="1" applyFont="1" applyFill="1" applyBorder="1"/>
    <x:xf numFmtId="0" fontId="7" fillId="4" borderId="4" xfId="0" applyNumberFormat="1" applyFont="1" applyFill="1" applyBorder="1"/>
    <x:xf numFmtId="0" fontId="1" fillId="0" borderId="5" xfId="0" applyNumberFormat="1" applyFont="1" applyFill="1" applyBorder="1"/>
    <x:xf numFmtId="200" fontId="1" fillId="7" borderId="6" xfId="0" applyNumberFormat="1" applyFont="1" applyFill="1" applyBorder="1"/>
    <x:xf numFmtId="0" fontId="1" fillId="0" borderId="7" xfId="0" applyNumberFormat="1" applyFont="1" applyFill="1" applyBorder="1"/>
    <x:xf numFmtId="201" fontId="1" fillId="7" borderId="6" xfId="0" applyNumberFormat="1" applyFont="1" applyFill="1" applyBorder="1"/>
    <x:xf numFmtId="202" fontId="1" fillId="7" borderId="6" xfId="0" applyNumberFormat="1" applyFont="1" applyFill="1" applyBorder="1"/>
    <x:xf numFmtId="0" fontId="1" fillId="0" borderId="8" xfId="0" applyNumberFormat="1" applyFont="1" applyFill="1" applyBorder="1"/>
    <x:xf numFmtId="201" fontId="1" fillId="7" borderId="9" xfId="0" applyNumberFormat="1" applyFont="1" applyFill="1" applyBorder="1"/>
    <x:xf numFmtId="0" fontId="1" fillId="0" borderId="10" xfId="0" applyNumberFormat="1" applyFont="1" applyFill="1" applyBorder="1"/>
    <x:xf numFmtId="0" fontId="7" fillId="4" borderId="11" xfId="0" applyNumberFormat="1" applyFont="1" applyFill="1" applyBorder="1"/>
    <x:xf numFmtId="0" fontId="7" fillId="4" borderId="12" xfId="0" applyNumberFormat="1" applyFont="1" applyFill="1" applyBorder="1"/>
    <x:xf numFmtId="0" fontId="7" fillId="4" borderId="13" xfId="0" applyNumberFormat="1" applyFont="1" applyFill="1" applyBorder="1"/>
    <x:xf numFmtId="0" fontId="1" fillId="0" borderId="14" xfId="0" applyNumberFormat="1" applyFont="1" applyFill="1" applyBorder="1"/>
    <x:xf numFmtId="200" fontId="1" fillId="7" borderId="15" xfId="0" applyNumberFormat="1" applyFont="1" applyFill="1" applyBorder="1"/>
    <x:xf numFmtId="0" fontId="1" fillId="0" borderId="16" xfId="0" applyNumberFormat="1" applyFont="1" applyFill="1" applyBorder="1"/>
    <x:xf numFmtId="201" fontId="1" fillId="7" borderId="15" xfId="0" applyNumberFormat="1" applyFont="1" applyFill="1" applyBorder="1"/>
    <x:xf numFmtId="202" fontId="1" fillId="7" borderId="15" xfId="0" applyNumberFormat="1" applyFont="1" applyFill="1" applyBorder="1"/>
    <x:xf numFmtId="0" fontId="1" fillId="0" borderId="17" xfId="0" applyNumberFormat="1" applyFont="1" applyFill="1" applyBorder="1"/>
    <x:xf numFmtId="201" fontId="1" fillId="7" borderId="18" xfId="0" applyNumberFormat="1" applyFont="1" applyFill="1" applyBorder="1"/>
    <x:xf numFmtId="0" fontId="1" fillId="0" borderId="19" xfId="0" applyNumberFormat="1" applyFont="1" applyFill="1" applyBorder="1"/>
    <x:xf numFmtId="200" fontId="1" fillId="0" borderId="6" xfId="0" applyNumberFormat="1" applyFont="1" applyFill="1" applyBorder="1"/>
    <x:xf numFmtId="0" fontId="1" fillId="0" borderId="6" xfId="0" applyNumberFormat="1" applyFont="1" applyFill="1" applyBorder="1"/>
    <x:xf numFmtId="0" fontId="8" fillId="3" borderId="8" xfId="0" applyNumberFormat="1" applyFont="1" applyFill="1" applyBorder="1"/>
    <x:xf numFmtId="200" fontId="8" fillId="3" borderId="9" xfId="0" applyNumberFormat="1" applyFont="1" applyFill="1" applyBorder="1"/>
    <x:xf numFmtId="200" fontId="1" fillId="0" borderId="15" xfId="0" applyNumberFormat="1" applyFont="1" applyFill="1" applyBorder="1"/>
    <x:xf numFmtId="0" fontId="1" fillId="0" borderId="15" xfId="0" applyNumberFormat="1" applyFont="1" applyFill="1" applyBorder="1"/>
    <x:xf numFmtId="0" fontId="8" fillId="3" borderId="17" xfId="0" applyNumberFormat="1" applyFont="1" applyFill="1" applyBorder="1"/>
    <x:xf numFmtId="200" fontId="8" fillId="3" borderId="18" xfId="0" applyNumberFormat="1" applyFont="1" applyFill="1" applyBorder="1"/>
    <x:xf numFmtId="200" fontId="1" fillId="0" borderId="9" xfId="0" applyNumberFormat="1" applyFont="1" applyFill="1" applyBorder="1"/>
    <x:xf numFmtId="200" fontId="1" fillId="0" borderId="18" xfId="0" applyNumberFormat="1" applyFont="1" applyFill="1" applyBorder="1"/>
    <x:xf numFmtId="200" fontId="1" fillId="0" borderId="7" xfId="0" applyNumberFormat="1" applyFont="1" applyFill="1" applyBorder="1"/>
    <x:xf numFmtId="200" fontId="1" fillId="0" borderId="10" xfId="0" applyNumberFormat="1" applyFont="1" applyFill="1" applyBorder="1"/>
    <x:xf numFmtId="200" fontId="1" fillId="0" borderId="16" xfId="0" applyNumberFormat="1" applyFont="1" applyFill="1" applyBorder="1"/>
    <x:xf numFmtId="200" fontId="1" fillId="0" borderId="19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0" fontId="1" fillId="7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7" borderId="1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67edd9b3240c9" /><Relationship Type="http://schemas.openxmlformats.org/officeDocument/2006/relationships/theme" Target="/xl/theme/theme1.xml" Id="Rbae297df654640c9" /><Relationship Type="http://schemas.openxmlformats.org/officeDocument/2006/relationships/sharedStrings" Target="/xl/sharedStrings.xml" Id="Rfb493b2c9541477d" /><Relationship Type="http://schemas.openxmlformats.org/officeDocument/2006/relationships/worksheet" Target="/xl/worksheets/sheet1.xml" Id="R52e64697e4ce4867" /><Relationship Type="http://schemas.openxmlformats.org/officeDocument/2006/relationships/worksheet" Target="/xl/worksheets/sheet2.xml" Id="R31cf47563ba743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7" t="str">
        <x:v>KEEP OR SELL — HOW TO USE THIS WORKSHEET</x:v>
      </x:c>
      <x:c r="B1" s="7"/>
      <x:c r="C1" s="7"/>
      <x:c r="D1" s="7"/>
      <x:c r="E1" s="7"/>
      <x:c r="F1" s="7"/>
    </x:row>
    <x:row r="2">
      <x:c r="A2" s="2"/>
      <x:c r="B2" s="2"/>
      <x:c r="C2" s="2"/>
      <x:c r="D2" s="2"/>
      <x:c r="E2" s="2"/>
      <x:c r="F2" s="2"/>
    </x:row>
    <x:row r="3" ht="36" customHeight="1">
      <x:c r="A3" s="15" t="str">
        <x:v>The goal is not to predict the future perfectly. It is to compare the financial consequences of keeping a Diaspora home with selling it—and to identify which assumptions matter most.</x:v>
      </x:c>
      <x:c r="B3" s="15"/>
      <x:c r="C3" s="15"/>
      <x:c r="D3" s="15"/>
      <x:c r="E3" s="15"/>
      <x:c r="F3" s="15"/>
    </x:row>
    <x:row r="4">
      <x:c r="A4" s="2"/>
      <x:c r="B4" s="2"/>
      <x:c r="C4" s="2"/>
      <x:c r="D4" s="2"/>
      <x:c r="E4" s="2"/>
      <x:c r="F4" s="2"/>
    </x:row>
    <x:row r="5" ht="38" customHeight="1">
      <x:c r="A5" s="23" t="n">
        <x:v>1</x:v>
      </x:c>
      <x:c r="B5" s="30" t="str">
        <x:v>Enter the property's current estimated market value, mortgage balance (if any), and expected selling costs.</x:v>
      </x:c>
      <x:c r="C5" s="30"/>
      <x:c r="D5" s="30"/>
      <x:c r="E5" s="30"/>
      <x:c r="F5" s="30"/>
    </x:row>
    <x:row r="6" ht="38" customHeight="1">
      <x:c r="A6" s="23" t="n">
        <x:v>2</x:v>
      </x:c>
      <x:c r="B6" s="30" t="str">
        <x:v>Enter realistic rental assumptions, including rent, vacancy, management, taxes, insurance, maintenance, and other recurring ownership costs.</x:v>
      </x:c>
      <x:c r="C6" s="30"/>
      <x:c r="D6" s="30"/>
      <x:c r="E6" s="30"/>
      <x:c r="F6" s="30"/>
    </x:row>
    <x:row r="7" ht="38" customHeight="1">
      <x:c r="A7" s="23" t="n">
        <x:v>3</x:v>
      </x:c>
      <x:c r="B7" s="30" t="str">
        <x:v>Enter a planning horizon and an assumed annual return for the net sale proceeds. Use conservative estimates rather than best-case projections.</x:v>
      </x:c>
      <x:c r="C7" s="30"/>
      <x:c r="D7" s="30"/>
      <x:c r="E7" s="30"/>
      <x:c r="F7" s="30"/>
    </x:row>
    <x:row r="8" ht="38" customHeight="1">
      <x:c r="A8" s="23" t="n">
        <x:v>4</x:v>
      </x:c>
      <x:c r="B8" s="30" t="str">
        <x:v>Review the Keep and Sell results. The worksheet compares estimated rental cash flow with the potential investment value of net sale proceeds.</x:v>
      </x:c>
      <x:c r="C8" s="30"/>
      <x:c r="D8" s="30"/>
      <x:c r="E8" s="30"/>
      <x:c r="F8" s="30"/>
    </x:row>
    <x:row r="9" ht="38" customHeight="1">
      <x:c r="A9" s="23" t="n">
        <x:v>5</x:v>
      </x:c>
      <x:c r="B9" s="30" t="str">
        <x:v>Use the decision factors section for important considerations that cannot be reduced to a spreadsheet number.</x:v>
      </x:c>
      <x:c r="C9" s="30"/>
      <x:c r="D9" s="30"/>
      <x:c r="E9" s="30"/>
      <x:c r="F9" s="30"/>
    </x:row>
    <x:row r="10">
      <x:c r="A10" s="2"/>
      <x:c r="B10" s="2"/>
      <x:c r="C10" s="2"/>
      <x:c r="D10" s="2"/>
      <x:c r="E10" s="2"/>
      <x:c r="F10" s="2"/>
    </x:row>
    <x:row r="11" ht="36" customHeight="1">
      <x:c r="A11" s="15" t="str">
        <x:v>Experienced Excel users may add or modify line items as needed; when adding rows or changing the model, verify that all applicable formulas and totals still include the intended entries.</x:v>
      </x:c>
      <x:c r="B11" s="15"/>
      <x:c r="C11" s="15"/>
      <x:c r="D11" s="15"/>
      <x:c r="E11" s="15"/>
      <x:c r="F11" s="15"/>
    </x:row>
    <x:row r="12">
      <x:c r="A12" s="2"/>
      <x:c r="B12" s="2"/>
      <x:c r="C12" s="2"/>
      <x:c r="D12" s="2"/>
      <x:c r="E12" s="2"/>
      <x:c r="F12" s="2"/>
    </x:row>
    <x:row r="13" ht="26" customHeight="1">
      <x:c r="A13" s="36" t="str">
        <x:v>IMPORTANT PLANNING CAVEATS</x:v>
      </x:c>
      <x:c r="B13" s="36"/>
      <x:c r="C13" s="36"/>
      <x:c r="D13" s="36"/>
      <x:c r="E13" s="36"/>
      <x:c r="F13" s="36"/>
    </x:row>
    <x:row r="14" ht="30" customHeight="1">
      <x:c r="A14" s="41" t="str">
        <x:v>This worksheet is a planning tool, not tax, legal, investment, or real-estate advice. It does not attempt to calculate individual income taxes, depreciation, depreciation recapture, capital-gains tax, the U.S. principal-residence exclusion, Israeli tax consequences, currency movements, or future property appreciation. Those issues can materially change the result and should be reviewed with qualified professionals based on your own circumstances.</x:v>
      </x:c>
      <x:c r="B14" s="41"/>
      <x:c r="C14" s="41"/>
      <x:c r="D14" s="41"/>
      <x:c r="E14" s="41"/>
      <x:c r="F14" s="41"/>
    </x:row>
    <x:row r="15" ht="30" customHeight="1">
      <x:c r="A15" s="41"/>
      <x:c r="B15" s="41"/>
      <x:c r="C15" s="41"/>
      <x:c r="D15" s="41"/>
      <x:c r="E15" s="41"/>
      <x:c r="F15" s="41"/>
    </x:row>
    <x:row r="16" ht="30" customHeight="1">
      <x:c r="A16" s="41"/>
      <x:c r="B16" s="41"/>
      <x:c r="C16" s="41"/>
      <x:c r="D16" s="41"/>
      <x:c r="E16" s="41"/>
      <x:c r="F16" s="41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45" t="str">
        <x:v>BUILD THE BRIDGE BEFORE YOU STEP ONTO IT.</x:v>
      </x:c>
      <x:c r="B19" s="45"/>
      <x:c r="C19" s="45"/>
      <x:c r="D19" s="45"/>
      <x:c r="E19" s="45"/>
      <x:c r="F19" s="45"/>
    </x:row>
    <x:row r="20">
      <x:c r="A20" s="2"/>
      <x:c r="B20" s="2"/>
      <x:c r="C20" s="2"/>
      <x:c r="D20" s="2"/>
      <x:c r="E20" s="2"/>
      <x:c r="F20" s="2"/>
    </x:row>
    <x:row r="21">
      <x:c r="A21" s="49" t="str">
        <x:v>Don’t just think about aliyah. Audit it.</x:v>
      </x:c>
      <x:c r="B21" s="49"/>
      <x:c r="C21" s="49"/>
      <x:c r="D21" s="49"/>
      <x:c r="E21" s="49"/>
      <x:c r="F21" s="49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mergeCells>
    <x:mergeCell ref="A1:F1"/>
    <x:mergeCell ref="A3:F3"/>
    <x:mergeCell ref="B5:F5"/>
    <x:mergeCell ref="B6:F6"/>
    <x:mergeCell ref="B7:F7"/>
    <x:mergeCell ref="B8:F8"/>
    <x:mergeCell ref="B9:F9"/>
    <x:mergeCell ref="A11:F11"/>
    <x:mergeCell ref="A13:F13"/>
    <x:mergeCell ref="A14:F16"/>
    <x:mergeCell ref="A19:F19"/>
    <x:mergeCell ref="A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</x:cols>
  <x:sheetData>
    <x:row r="1" ht="30" customHeight="1">
      <x:c r="A1" s="7" t="str">
        <x:v>THE DIASPORA AUDIT — KEEP OR SELL</x:v>
      </x:c>
      <x:c r="B1" s="7"/>
      <x:c r="C1" s="7"/>
      <x:c r="D1" s="7"/>
      <x:c r="E1" s="7"/>
      <x:c r="F1" s="7"/>
    </x:row>
    <x:row r="2">
      <x:c r="A2" s="52" t="str">
        <x:v>A planning comparison for keeping/renting a Diaspora home versus selling it</x:v>
      </x:c>
      <x:c r="B2" s="52"/>
      <x:c r="C2" s="52"/>
      <x:c r="D2" s="52"/>
      <x:c r="E2" s="52"/>
      <x:c r="F2" s="52"/>
    </x:row>
    <x:row r="3">
      <x:c r="A3" s="2"/>
      <x:c r="B3" s="2"/>
      <x:c r="C3" s="2"/>
      <x:c r="D3" s="2"/>
      <x:c r="E3" s="2"/>
      <x:c r="F3" s="2"/>
    </x:row>
    <x:row r="4">
      <x:c r="A4" s="55" t="str">
        <x:v>Enter your assumptions in the blue cells. Calculated fields update automatically.</x:v>
      </x:c>
      <x:c r="B4" s="55"/>
      <x:c r="C4" s="55"/>
      <x:c r="D4" s="55"/>
      <x:c r="E4" s="55"/>
      <x:c r="F4" s="55"/>
    </x:row>
    <x:row r="5">
      <x:c r="A5" s="2"/>
      <x:c r="B5" s="2"/>
      <x:c r="C5" s="2"/>
      <x:c r="D5" s="2"/>
      <x:c r="E5" s="2"/>
      <x:c r="F5" s="2"/>
    </x:row>
    <x:row r="6" ht="24" customHeight="1">
      <x:c r="A6" s="36" t="str">
        <x:v>CORE ASSUMPTIONS</x:v>
      </x:c>
      <x:c r="B6" s="36"/>
      <x:c r="C6" s="36"/>
      <x:c r="D6" s="36"/>
      <x:c r="E6" s="36"/>
      <x:c r="F6" s="36"/>
    </x:row>
    <x:row r="7">
      <x:c r="A7" s="90" t="str">
        <x:v>Item</x:v>
      </x:c>
      <x:c r="B7" s="91" t="str">
        <x:v>Your Input</x:v>
      </x:c>
      <x:c r="C7" s="92" t="str">
        <x:v>Notes</x:v>
      </x:c>
      <x:c r="D7" s="2"/>
      <x:c r="E7" s="2"/>
      <x:c r="F7" s="2"/>
    </x:row>
    <x:row r="8">
      <x:c r="A8" s="93" t="str">
        <x:v>Estimated market value</x:v>
      </x:c>
      <x:c r="B8" s="94" t="n">
        <x:v>0</x:v>
      </x:c>
      <x:c r="C8" s="95" t="str">
        <x:v>Current realistic sale value</x:v>
      </x:c>
      <x:c r="D8" s="2"/>
      <x:c r="E8" s="2"/>
      <x:c r="F8" s="2"/>
    </x:row>
    <x:row r="9">
      <x:c r="A9" s="93" t="str">
        <x:v>Mortgage / loan payoff</x:v>
      </x:c>
      <x:c r="B9" s="94" t="n">
        <x:v>0</x:v>
      </x:c>
      <x:c r="C9" s="95" t="str">
        <x:v>Enter 0 if the property is debt-free</x:v>
      </x:c>
      <x:c r="D9" s="2"/>
      <x:c r="E9" s="2"/>
      <x:c r="F9" s="2"/>
    </x:row>
    <x:row r="10">
      <x:c r="A10" s="93" t="str">
        <x:v>Estimated selling costs (%)</x:v>
      </x:c>
      <x:c r="B10" s="96" t="n">
        <x:v>0.06</x:v>
      </x:c>
      <x:c r="C10" s="95" t="str">
        <x:v>Brokerage, closing and other selling costs</x:v>
      </x:c>
      <x:c r="D10" s="2"/>
      <x:c r="E10" s="2"/>
      <x:c r="F10" s="2"/>
    </x:row>
    <x:row r="11">
      <x:c r="A11" s="93" t="str">
        <x:v>Planning horizon (years)</x:v>
      </x:c>
      <x:c r="B11" s="97" t="n">
        <x:v>2</x:v>
      </x:c>
      <x:c r="C11" s="95" t="str">
        <x:v>Years over which to compare the two paths</x:v>
      </x:c>
      <x:c r="D11" s="2"/>
      <x:c r="E11" s="2"/>
      <x:c r="F11" s="2"/>
    </x:row>
    <x:row r="12">
      <x:c r="A12" s="98" t="str">
        <x:v>Annual return on net sale proceeds</x:v>
      </x:c>
      <x:c r="B12" s="99" t="n">
        <x:v>0.04</x:v>
      </x:c>
      <x:c r="C12" s="100" t="str">
        <x:v>Planning assumption; not a guaranteed return</x:v>
      </x:c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24" customHeight="1">
      <x:c r="A14" s="36" t="str">
        <x:v>KEEP / RENT — MONTHLY &amp; ANNUAL CASH FLOW</x:v>
      </x:c>
      <x:c r="B14" s="36"/>
      <x:c r="C14" s="36"/>
      <x:c r="D14" s="36"/>
      <x:c r="E14" s="36"/>
      <x:c r="F14" s="36"/>
    </x:row>
    <x:row r="15">
      <x:c r="A15" s="90" t="str">
        <x:v>Item</x:v>
      </x:c>
      <x:c r="B15" s="91" t="str">
        <x:v>Monthly Input</x:v>
      </x:c>
      <x:c r="C15" s="91" t="str">
        <x:v>Annual Amount</x:v>
      </x:c>
      <x:c r="D15" s="92" t="str">
        <x:v>Notes</x:v>
      </x:c>
      <x:c r="E15" s="2"/>
      <x:c r="F15" s="2"/>
    </x:row>
    <x:row r="16">
      <x:c r="A16" s="93" t="str">
        <x:v>Gross rent</x:v>
      </x:c>
      <x:c r="B16" s="94" t="n">
        <x:v>0</x:v>
      </x:c>
      <x:c r="C16" s="112" t="n">
        <x:f>B16*12</x:f>
        <x:v>0</x:v>
      </x:c>
      <x:c r="D16" s="95" t="str">
        <x:v>Expected market rent</x:v>
      </x:c>
      <x:c r="E16" s="2"/>
      <x:c r="F16" s="2"/>
    </x:row>
    <x:row r="17">
      <x:c r="A17" s="93" t="str">
        <x:v>Vacancy allowance</x:v>
      </x:c>
      <x:c r="B17" s="94" t="n">
        <x:v>0</x:v>
      </x:c>
      <x:c r="C17" s="112" t="n">
        <x:f>B17*12</x:f>
        <x:v>0</x:v>
      </x:c>
      <x:c r="D17" s="95" t="str">
        <x:v>Average monthly vacancy reserve</x:v>
      </x:c>
      <x:c r="E17" s="2"/>
      <x:c r="F17" s="2"/>
    </x:row>
    <x:row r="18">
      <x:c r="A18" s="93" t="str">
        <x:v>Property management</x:v>
      </x:c>
      <x:c r="B18" s="94" t="n">
        <x:v>0</x:v>
      </x:c>
      <x:c r="C18" s="112" t="n">
        <x:f>B18*12</x:f>
        <x:v>0</x:v>
      </x:c>
      <x:c r="D18" s="95" t="str">
        <x:v>Management or oversight cost</x:v>
      </x:c>
      <x:c r="E18" s="2"/>
      <x:c r="F18" s="2"/>
    </x:row>
    <x:row r="19">
      <x:c r="A19" s="93" t="str">
        <x:v>Property tax</x:v>
      </x:c>
      <x:c r="B19" s="94" t="n">
        <x:v>0</x:v>
      </x:c>
      <x:c r="C19" s="112" t="n">
        <x:f>B19*12</x:f>
        <x:v>0</x:v>
      </x:c>
      <x:c r="D19" s="95" t="str">
        <x:v>Use non-exempt tax if applicable</x:v>
      </x:c>
      <x:c r="E19" s="2"/>
      <x:c r="F19" s="2"/>
    </x:row>
    <x:row r="20">
      <x:c r="A20" s="93" t="str">
        <x:v>Insurance</x:v>
      </x:c>
      <x:c r="B20" s="94" t="n">
        <x:v>0</x:v>
      </x:c>
      <x:c r="C20" s="112" t="n">
        <x:f>B20*12</x:f>
        <x:v>0</x:v>
      </x:c>
      <x:c r="D20" s="95" t="str">
        <x:v>Landlord/home insurance</x:v>
      </x:c>
      <x:c r="E20" s="2"/>
      <x:c r="F20" s="2"/>
    </x:row>
    <x:row r="21">
      <x:c r="A21" s="93" t="str">
        <x:v>Repairs &amp; maintenance</x:v>
      </x:c>
      <x:c r="B21" s="94" t="n">
        <x:v>0</x:v>
      </x:c>
      <x:c r="C21" s="112" t="n">
        <x:f>B21*12</x:f>
        <x:v>0</x:v>
      </x:c>
      <x:c r="D21" s="95" t="str">
        <x:v>Routine repairs and reserve</x:v>
      </x:c>
      <x:c r="E21" s="2"/>
      <x:c r="F21" s="2"/>
    </x:row>
    <x:row r="22">
      <x:c r="A22" s="93" t="str">
        <x:v>Lawn / pool / exterior</x:v>
      </x:c>
      <x:c r="B22" s="94" t="n">
        <x:v>0</x:v>
      </x:c>
      <x:c r="C22" s="112" t="n">
        <x:f>B22*12</x:f>
        <x:v>0</x:v>
      </x:c>
      <x:c r="D22" s="95" t="str">
        <x:v>If owner-paid</x:v>
      </x:c>
      <x:c r="E22" s="2"/>
      <x:c r="F22" s="2"/>
    </x:row>
    <x:row r="23">
      <x:c r="A23" s="93" t="str">
        <x:v>HOA / condo fees</x:v>
      </x:c>
      <x:c r="B23" s="94" t="n">
        <x:v>0</x:v>
      </x:c>
      <x:c r="C23" s="112" t="n">
        <x:f>B23*12</x:f>
        <x:v>0</x:v>
      </x:c>
      <x:c r="D23" s="95" t="str">
        <x:v>If applicable</x:v>
      </x:c>
      <x:c r="E23" s="2"/>
      <x:c r="F23" s="2"/>
    </x:row>
    <x:row r="24">
      <x:c r="A24" s="93" t="str">
        <x:v>Other recurring costs</x:v>
      </x:c>
      <x:c r="B24" s="94" t="n">
        <x:v>0</x:v>
      </x:c>
      <x:c r="C24" s="112" t="n">
        <x:f>B24*12</x:f>
        <x:v>0</x:v>
      </x:c>
      <x:c r="D24" s="95" t="str">
        <x:v>Any recurring ownership cost not listed above</x:v>
      </x:c>
      <x:c r="E24" s="2"/>
      <x:c r="F24" s="2"/>
    </x:row>
    <x:row r="25">
      <x:c r="A25" s="93"/>
      <x:c r="B25" s="113"/>
      <x:c r="C25" s="113"/>
      <x:c r="D25" s="95"/>
      <x:c r="E25" s="2"/>
      <x:c r="F25" s="2"/>
    </x:row>
    <x:row r="26">
      <x:c r="A26" s="114" t="str">
        <x:v>Estimated net rental cash flow</x:v>
      </x:c>
      <x:c r="B26" s="115" t="n">
        <x:f>B16-SUM(B17:B24)</x:f>
        <x:v>0</x:v>
      </x:c>
      <x:c r="C26" s="115" t="n">
        <x:f>C16-SUM(C17:C24)</x:f>
        <x:v>0</x:v>
      </x:c>
      <x:c r="D26" s="100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 ht="24" customHeight="1">
      <x:c r="A28" s="36" t="str">
        <x:v>SELL — NET PROCEEDS &amp; INVESTMENT VALUE</x:v>
      </x:c>
      <x:c r="B28" s="36"/>
      <x:c r="C28" s="36"/>
      <x:c r="D28" s="36"/>
      <x:c r="E28" s="36"/>
      <x:c r="F28" s="36"/>
    </x:row>
    <x:row r="29">
      <x:c r="A29" s="90" t="str">
        <x:v>Item</x:v>
      </x:c>
      <x:c r="B29" s="91" t="str">
        <x:v>Calculated Amount</x:v>
      </x:c>
      <x:c r="C29" s="92" t="str">
        <x:v>Notes</x:v>
      </x:c>
      <x:c r="D29" s="2"/>
      <x:c r="E29" s="2"/>
      <x:c r="F29" s="2"/>
    </x:row>
    <x:row r="30">
      <x:c r="A30" s="93" t="str">
        <x:v>Estimated selling costs</x:v>
      </x:c>
      <x:c r="B30" s="112" t="n">
        <x:f>B8*B10</x:f>
        <x:v>0</x:v>
      </x:c>
      <x:c r="C30" s="95" t="str">
        <x:v>Market value × selling-cost assumption</x:v>
      </x:c>
      <x:c r="D30" s="2"/>
      <x:c r="E30" s="2"/>
      <x:c r="F30" s="2"/>
    </x:row>
    <x:row r="31">
      <x:c r="A31" s="93" t="str">
        <x:v>Estimated net sale proceeds</x:v>
      </x:c>
      <x:c r="B31" s="112" t="n">
        <x:f>B8-B9-B30</x:f>
        <x:v>0</x:v>
      </x:c>
      <x:c r="C31" s="95" t="str">
        <x:v>Before individual tax consequences</x:v>
      </x:c>
      <x:c r="D31" s="2"/>
      <x:c r="E31" s="2"/>
      <x:c r="F31" s="2"/>
    </x:row>
    <x:row r="32">
      <x:c r="A32" s="93" t="str">
        <x:v>Estimated value at end of planning horizon</x:v>
      </x:c>
      <x:c r="B32" s="112" t="n">
        <x:f>B31*(1+B12)^B11</x:f>
        <x:v>0</x:v>
      </x:c>
      <x:c r="C32" s="95" t="str">
        <x:v>Assumes annual compounding at your entered return</x:v>
      </x:c>
      <x:c r="D32" s="2"/>
      <x:c r="E32" s="2"/>
      <x:c r="F32" s="2"/>
    </x:row>
    <x:row r="33">
      <x:c r="A33" s="98" t="str">
        <x:v>Estimated investment growth</x:v>
      </x:c>
      <x:c r="B33" s="120" t="n">
        <x:f>B32-B31</x:f>
        <x:v>0</x:v>
      </x:c>
      <x:c r="C33" s="100" t="str">
        <x:v>Ending value minus initial net proceeds</x:v>
      </x:c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 ht="24" customHeight="1">
      <x:c r="A35" s="36" t="str">
        <x:v>SIDE-BY-SIDE PLANNING SNAPSHOT</x:v>
      </x:c>
      <x:c r="B35" s="36"/>
      <x:c r="C35" s="36"/>
      <x:c r="D35" s="36"/>
      <x:c r="E35" s="36"/>
      <x:c r="F35" s="36"/>
    </x:row>
    <x:row r="36">
      <x:c r="A36" s="90" t="str">
        <x:v>Measure</x:v>
      </x:c>
      <x:c r="B36" s="91" t="str">
        <x:v>KEEP / RENT</x:v>
      </x:c>
      <x:c r="C36" s="92" t="str">
        <x:v>SELL</x:v>
      </x:c>
      <x:c r="D36" s="2"/>
      <x:c r="E36" s="2"/>
      <x:c r="F36" s="2"/>
    </x:row>
    <x:row r="37">
      <x:c r="A37" s="93" t="str">
        <x:v>Initial liquidity generated</x:v>
      </x:c>
      <x:c r="B37" s="112" t="n">
        <x:v>0</x:v>
      </x:c>
      <x:c r="C37" s="122" t="n">
        <x:f>B31</x:f>
        <x:v>0</x:v>
      </x:c>
      <x:c r="D37" s="2"/>
      <x:c r="E37" s="2"/>
      <x:c r="F37" s="2"/>
    </x:row>
    <x:row r="38">
      <x:c r="A38" s="93" t="str">
        <x:v>Estimated annual rental cash flow</x:v>
      </x:c>
      <x:c r="B38" s="112" t="n">
        <x:f>C26</x:f>
        <x:v>0</x:v>
      </x:c>
      <x:c r="C38" s="122" t="n">
        <x:v>0</x:v>
      </x:c>
      <x:c r="D38" s="2"/>
      <x:c r="E38" s="2"/>
      <x:c r="F38" s="2"/>
    </x:row>
    <x:row r="39">
      <x:c r="A39" s="93" t="str">
        <x:v>Cash flow over planning horizon</x:v>
      </x:c>
      <x:c r="B39" s="112" t="n">
        <x:f>C26*B11</x:f>
        <x:v>0</x:v>
      </x:c>
      <x:c r="C39" s="122" t="n">
        <x:v>0</x:v>
      </x:c>
      <x:c r="D39" s="2"/>
      <x:c r="E39" s="2"/>
      <x:c r="F39" s="2"/>
    </x:row>
    <x:row r="40">
      <x:c r="A40" s="98" t="str">
        <x:v>Estimated investment growth over horizon</x:v>
      </x:c>
      <x:c r="B40" s="120" t="n">
        <x:v>0</x:v>
      </x:c>
      <x:c r="C40" s="123" t="n">
        <x:f>B33</x:f>
        <x:v>0</x:v>
      </x:c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 ht="34" customHeight="1">
      <x:c r="A42" s="76" t="str">
        <x:v>Important: the snapshot above compares cash flow and liquidity only. It intentionally does not assume future home appreciation, selling taxes, depreciation benefits/recapture, or other individual tax consequences.</x:v>
      </x:c>
      <x:c r="B42" s="76"/>
      <x:c r="C42" s="76"/>
      <x:c r="D42" s="76"/>
      <x:c r="E42" s="76"/>
      <x:c r="F42" s="76"/>
    </x:row>
    <x:row r="43">
      <x:c r="A43" s="2"/>
      <x:c r="B43" s="2"/>
      <x:c r="C43" s="2"/>
      <x:c r="D43" s="2"/>
      <x:c r="E43" s="2"/>
      <x:c r="F43" s="2"/>
    </x:row>
    <x:row r="44" ht="24" customHeight="1">
      <x:c r="A44" s="36" t="str">
        <x:v>DECISION FACTORS THE SPREADSHEET CANNOT DECIDE FOR YOU</x:v>
      </x:c>
      <x:c r="B44" s="36"/>
      <x:c r="C44" s="36"/>
      <x:c r="D44" s="36"/>
      <x:c r="E44" s="36"/>
      <x:c r="F44" s="36"/>
    </x:row>
    <x:row r="45">
      <x:c r="A45" s="90" t="str">
        <x:v>Consider</x:v>
      </x:c>
      <x:c r="B45" s="92" t="str">
        <x:v>Your Notes</x:v>
      </x:c>
      <x:c r="C45" s="2"/>
      <x:c r="D45" s="2"/>
      <x:c r="E45" s="2"/>
      <x:c r="F45" s="2"/>
    </x:row>
    <x:row r="46" ht="28" customHeight="1">
      <x:c r="A46" s="126" t="str">
        <x:v>Need for liquidity during aliyah / landing</x:v>
      </x:c>
      <x:c r="B46" s="127" t="str"/>
      <x:c r="C46" s="2"/>
      <x:c r="D46" s="2"/>
      <x:c r="E46" s="2"/>
      <x:c r="F46" s="2"/>
    </x:row>
    <x:row r="47" ht="28" customHeight="1">
      <x:c r="A47" s="126" t="str">
        <x:v>Desire to retain a U.S. property or possible return option</x:v>
      </x:c>
      <x:c r="B47" s="127" t="str"/>
      <x:c r="C47" s="2"/>
      <x:c r="D47" s="2"/>
      <x:c r="E47" s="2"/>
      <x:c r="F47" s="2"/>
    </x:row>
    <x:row r="48" ht="28" customHeight="1">
      <x:c r="A48" s="126" t="str">
        <x:v>Tolerance for landlord / property-management responsibilities from abroad</x:v>
      </x:c>
      <x:c r="B48" s="127" t="str"/>
      <x:c r="C48" s="2"/>
      <x:c r="D48" s="2"/>
      <x:c r="E48" s="2"/>
      <x:c r="F48" s="2"/>
    </x:row>
    <x:row r="49" ht="28" customHeight="1">
      <x:c r="A49" s="126" t="str">
        <x:v>Concentration of wealth in one property</x:v>
      </x:c>
      <x:c r="B49" s="127" t="str"/>
      <x:c r="C49" s="2"/>
      <x:c r="D49" s="2"/>
      <x:c r="E49" s="2"/>
      <x:c r="F49" s="2"/>
    </x:row>
    <x:row r="50" ht="28" customHeight="1">
      <x:c r="A50" s="126" t="str">
        <x:v>Emotional attachment versus practical usefulness</x:v>
      </x:c>
      <x:c r="B50" s="127" t="str"/>
      <x:c r="C50" s="2"/>
      <x:c r="D50" s="2"/>
      <x:c r="E50" s="2"/>
      <x:c r="F50" s="2"/>
    </x:row>
    <x:row r="51" ht="28" customHeight="1">
      <x:c r="A51" s="128" t="str">
        <x:v>Timing of a future sale and possible tax consequences</x:v>
      </x:c>
      <x:c r="B51" s="129" t="str"/>
      <x:c r="C51" s="2"/>
      <x:c r="D51" s="2"/>
      <x:c r="E51" s="2"/>
      <x:c r="F51" s="2"/>
    </x:row>
    <x:row r="52">
      <x:c r="A52" s="2"/>
      <x:c r="B52" s="2"/>
      <x:c r="C52" s="2"/>
      <x:c r="D52" s="2"/>
      <x:c r="E52" s="2"/>
      <x:c r="F52" s="2"/>
    </x:row>
    <x:row r="53">
      <x:c r="A53" s="2"/>
      <x:c r="B53" s="2"/>
      <x:c r="C53" s="2"/>
      <x:c r="D53" s="2"/>
      <x:c r="E53" s="2"/>
      <x:c r="F53" s="2"/>
    </x:row>
    <x:row r="54" ht="28" customHeight="1">
      <x:c r="A54" s="86" t="str">
        <x:v>The purpose of the audit isn’t to tell you what to decide. It’s to help you understand what you’re deciding.</x:v>
      </x:c>
      <x:c r="B54" s="86"/>
      <x:c r="C54" s="86"/>
      <x:c r="D54" s="86"/>
      <x:c r="E54" s="86"/>
      <x:c r="F54" s="86"/>
    </x:row>
    <x:row r="55">
      <x:c r="A55" s="2"/>
      <x:c r="B55" s="2"/>
      <x:c r="C55" s="2"/>
      <x:c r="D55" s="2"/>
      <x:c r="E55" s="2"/>
      <x:c r="F55" s="2"/>
    </x:row>
    <x:row r="56">
      <x:c r="A56" s="2"/>
      <x:c r="B56" s="2"/>
      <x:c r="C56" s="2"/>
      <x:c r="D56" s="2"/>
      <x:c r="E56" s="2"/>
      <x:c r="F56" s="2"/>
    </x:row>
    <x:row r="57">
      <x:c r="A57" s="2"/>
      <x:c r="B57" s="2"/>
      <x:c r="C57" s="2"/>
      <x:c r="D57" s="2"/>
      <x:c r="E57" s="2"/>
      <x:c r="F57" s="2"/>
    </x:row>
    <x:row r="58">
      <x:c r="A58" s="2"/>
      <x:c r="B58" s="2"/>
      <x:c r="C58" s="2"/>
      <x:c r="D58" s="2"/>
      <x:c r="E58" s="2"/>
      <x:c r="F58" s="2"/>
    </x:row>
    <x:row r="59">
      <x:c r="A59" s="2"/>
      <x:c r="B59" s="2"/>
      <x:c r="C59" s="2"/>
      <x:c r="D59" s="2"/>
      <x:c r="E59" s="2"/>
      <x:c r="F59" s="2"/>
    </x:row>
    <x:row r="60">
      <x:c r="A60" s="2"/>
      <x:c r="B60" s="2"/>
      <x:c r="C60" s="2"/>
      <x:c r="D60" s="2"/>
      <x:c r="E60" s="2"/>
      <x:c r="F60" s="2"/>
    </x:row>
  </x:sheetData>
  <x:mergeCells>
    <x:mergeCell ref="A1:F1"/>
    <x:mergeCell ref="A2:F2"/>
    <x:mergeCell ref="A4:F4"/>
    <x:mergeCell ref="A6:F6"/>
    <x:mergeCell ref="A14:F14"/>
    <x:mergeCell ref="A28:F28"/>
    <x:mergeCell ref="A35:F35"/>
    <x:mergeCell ref="A42:F42"/>
    <x:mergeCell ref="A44:F44"/>
    <x:mergeCell ref="A54:F54"/>
  </x:mergeCells>
  <x:pageMargins left="0.7" right="0.7" top="0.75" bottom="0.75" header="0.3" footer="0.3"/>
</x:worksheet>
</file>